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ryssaldy_demeuova_undp_org/Documents/Documents/CCM_Plans/"/>
    </mc:Choice>
  </mc:AlternateContent>
  <xr:revisionPtr revIDLastSave="319" documentId="8_{2B6580AF-7D4B-49FA-8A4E-074D7C3849A0}" xr6:coauthVersionLast="47" xr6:coauthVersionMax="47" xr10:uidLastSave="{4DC74B54-ACDE-46D9-86FC-9BCAF401CE2F}"/>
  <bookViews>
    <workbookView xWindow="-110" yWindow="-110" windowWidth="19420" windowHeight="10300" xr2:uid="{DE5269C0-5361-4216-9EAC-D3F99DB180F7}"/>
  </bookViews>
  <sheets>
    <sheet name="CCM Plan 2024" sheetId="1" r:id="rId1"/>
    <sheet name="Лист1" sheetId="2" r:id="rId2"/>
    <sheet name="Sheet1" sheetId="3" r:id="rId3"/>
  </sheets>
  <externalReferences>
    <externalReference r:id="rId4"/>
    <externalReference r:id="rId5"/>
  </externalReferences>
  <definedNames>
    <definedName name="AreaAbbreviation">[1]Data!$C$3:$D$6</definedName>
    <definedName name="CostCategoryWithAbbreviation">[1]Data!$J$3:$J$10</definedName>
    <definedName name="PerformanceAreaPerObjective">[2]Data!$E$33:$F$36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K27" i="2"/>
  <c r="G18" i="2"/>
  <c r="J27" i="2"/>
  <c r="J16" i="2"/>
  <c r="J17" i="2" s="1"/>
  <c r="J15" i="2"/>
  <c r="J13" i="2"/>
  <c r="E6" i="2"/>
  <c r="D5" i="2"/>
  <c r="G30" i="2"/>
  <c r="C14" i="2"/>
  <c r="C7" i="2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tc={BC74F389-CD08-4A1E-9A11-16EE94B51187}</author>
    <author>Mira Sauranbayeva</author>
  </authors>
  <commentList>
    <comment ref="B38" authorId="0" shapeId="0" xr:uid="{BC74F389-CD08-4A1E-9A11-16EE94B511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Врачи стационаров выделяются в связи со стигмой и дискриминацией? </t>
      </text>
    </comment>
    <comment ref="B41" authorId="1" shapeId="0" xr:uid="{4FCEB85A-FE9C-47A4-AD03-F1DB760ABB62}">
      <text>
        <r>
          <rPr>
            <b/>
            <sz val="9"/>
            <color indexed="81"/>
            <rFont val="Tahoma"/>
            <family val="2"/>
            <charset val="204"/>
          </rPr>
          <t>Mira Sauranbayeva:</t>
        </r>
        <r>
          <rPr>
            <sz val="9"/>
            <color indexed="81"/>
            <rFont val="Tahoma"/>
            <family val="2"/>
            <charset val="204"/>
          </rPr>
          <t xml:space="preserve">
почему только МОМ, можно собрать всех международников </t>
        </r>
      </text>
    </comment>
  </commentList>
</comments>
</file>

<file path=xl/sharedStrings.xml><?xml version="1.0" encoding="utf-8"?>
<sst xmlns="http://schemas.openxmlformats.org/spreadsheetml/2006/main" count="182" uniqueCount="126">
  <si>
    <t xml:space="preserve">Наименование проекта: </t>
  </si>
  <si>
    <t xml:space="preserve">Исполнительный партнер: </t>
  </si>
  <si>
    <t>Результаты</t>
  </si>
  <si>
    <t xml:space="preserve">Мероприятия </t>
  </si>
  <si>
    <t>Срок исполнения</t>
  </si>
  <si>
    <t>Ответственные стороны</t>
  </si>
  <si>
    <t>Квартал 1</t>
  </si>
  <si>
    <t>Квартал 2</t>
  </si>
  <si>
    <t>Квартал 3</t>
  </si>
  <si>
    <t>Квартал 4</t>
  </si>
  <si>
    <t>Отчеты с рекомендациями Комитета по надзору представлены членам СКК и опубликованы на веб-сайте СКК</t>
  </si>
  <si>
    <t xml:space="preserve">Комитет по надзору, СКК,МЗ, ОР, СР. </t>
  </si>
  <si>
    <t>Комитет по надзору, Секретариат СКК и технический эксперт</t>
  </si>
  <si>
    <t>Протоколы заседаний, Декларации о наличии конфликта интересов подписаны и размещены на вэб-сайте СКК</t>
  </si>
  <si>
    <t>Комитет по надзору, члены СКК и партнеры</t>
  </si>
  <si>
    <t xml:space="preserve">Заседание Комитета по надзору для анализа отчетов Основного получателя по компоненту ВИЧ, определенных по результатам обзора надзорных визитов. </t>
  </si>
  <si>
    <t xml:space="preserve">Заседание Комитета по надзору для анализа отчетов Основного получателя по компоненту ТБ, определенных по результатам надзорных визитов. </t>
  </si>
  <si>
    <t>Отчеты и презентации о результатах обзора подготовлены и представлены СКК</t>
  </si>
  <si>
    <t>Мероприятия по надзору завершены с участием всех избирательных групп СКК (документально подтверждено)</t>
  </si>
  <si>
    <t xml:space="preserve"> </t>
  </si>
  <si>
    <t>x</t>
  </si>
  <si>
    <t>Протоколы встреч подписаны и размещены на вэб-сайте СКК</t>
  </si>
  <si>
    <t>Эксперт, Секретариат СКК, НПО, заместители председателя СКК</t>
  </si>
  <si>
    <t>х</t>
  </si>
  <si>
    <t>Поддержка ЗУМ эккаунтов членов СКК</t>
  </si>
  <si>
    <t xml:space="preserve">Зум эккаунты старых членов СКК переведены новым членам СКК и функционируют </t>
  </si>
  <si>
    <t xml:space="preserve">Секретариат СКК </t>
  </si>
  <si>
    <t>СКК</t>
  </si>
  <si>
    <t>Совещание по обсуждению мероприятий по плану позиционирования СКК, разработанного в рамках проекта Глобального фонда "Развитие СКК" на основе плана перехода Глобального фонда для устойчивости СКК</t>
  </si>
  <si>
    <t>Поддержка деятельности СКК на 2023-2025 гг.</t>
  </si>
  <si>
    <t>Отчет по статусу реализации мероприятий по Плану позиционирования СКК разработан, согласован и принят</t>
  </si>
  <si>
    <t>Веб-сайт СКК функционирует</t>
  </si>
  <si>
    <t>Секретариат СКК</t>
  </si>
  <si>
    <t xml:space="preserve">Поддержка веб-сайта СКК. Своевремнное обновление материалов веб-сайта СКК на русском, казахском и английском языках. Поддержка домена и хостинга. </t>
  </si>
  <si>
    <t>Заседание СКК по запуску Странового диалога и объявление о планах СКК</t>
  </si>
  <si>
    <t xml:space="preserve">Критерии для составления предложений </t>
  </si>
  <si>
    <t>Согласование текста объявления с определением основных направлений Заявки</t>
  </si>
  <si>
    <t>Фокус –группа с НПО</t>
  </si>
  <si>
    <t>Встреча с междунраодными организациями</t>
  </si>
  <si>
    <t>Заседание СКК</t>
  </si>
  <si>
    <t>План Странового диалога</t>
  </si>
  <si>
    <t>Oversight Committee, CCM, MOH, PR, SR, Kazakh Union of the PLHIV</t>
  </si>
  <si>
    <r>
      <t>Период:</t>
    </r>
    <r>
      <rPr>
        <sz val="10"/>
        <color theme="1"/>
        <rFont val="Arial"/>
        <family val="2"/>
      </rPr>
      <t xml:space="preserve"> </t>
    </r>
  </si>
  <si>
    <t xml:space="preserve">План СКК на 2024 год </t>
  </si>
  <si>
    <t>Фокус группа с пациентами с сочетанной ТБ/ЛЖВ под наблюдением</t>
  </si>
  <si>
    <t>Фокус группа с врачами по ЦФП, ФОМС, УЗО по ПМСП</t>
  </si>
  <si>
    <t>Глубинное интервью с руководителем ННЦФ МЗРК</t>
  </si>
  <si>
    <t>Интервью с ВОЗ</t>
  </si>
  <si>
    <t>Круглый стол с заинтересованными сторонами с участием МЗРК по Обзору предложений, полученных по итогам объявления от широкой общественности: какие предложения и почему  необходимо включить</t>
  </si>
  <si>
    <t>Глубинное интервью с сотрудниками кафедры фтизиопульмонологии МЗРК</t>
  </si>
  <si>
    <t>Объявление в республиканскую газету «Казахстанская правда» (СМИ), Электронную рассылку, веб-сайты СКК, национальных программ</t>
  </si>
  <si>
    <t xml:space="preserve">Фокус-группа с КГН (ЛЗТБ, ЛУН, ЛЖВ, ЛУАВ) </t>
  </si>
  <si>
    <t>Встречи рабочей группы по снижению вреда, включая ПТАО</t>
  </si>
  <si>
    <t xml:space="preserve">Заседание Комитета по надзору для рассмотрения PUDR Основных реципиентов по компонентам ВИЧ и ТБ по результатам 2023 года, включая обзор рабочих планов ОР, планов МиО и результатов ежегодных аудиторских отчетов ОР. Отчет Комитета по надзору о результатах обзора будет представлен на совещании СКК, которое состоится в октябре 2024 года. </t>
  </si>
  <si>
    <t>USD 85000</t>
  </si>
  <si>
    <t>Общая сумма расходов 2024</t>
  </si>
  <si>
    <t>Количество встреч и номинированных представителей гражданского общества</t>
  </si>
  <si>
    <t>08 ноября</t>
  </si>
  <si>
    <t>Протоколы заседаний, декларации о конфликтах интересов подписаны и размещены на веб-сайте СКК и переданы в ТРГ.</t>
  </si>
  <si>
    <t xml:space="preserve">
Протоколы и отчеты странового диалога с КАП, разработанные Казахским Союзом людей, живущих с ВИЧ, в сотрудничестве с международными консультантами CRG и представленные в TWG</t>
  </si>
  <si>
    <t>Опубликовано объявление в СМИ</t>
  </si>
  <si>
    <t>Протоколы подписанные и размещенные на веб-сайте СКК, переданы в ТРГ.</t>
  </si>
  <si>
    <t>Апрель</t>
  </si>
  <si>
    <t>Ведение панеля показателей надзорного комитета СКК (Dashboard of the Oversight Committee) и организация совещаний, проработка писем в Министерствах</t>
  </si>
  <si>
    <t>Расширенное совещание с представителями НПО по вопросам организации выборов СКК на следующий цикл. Два онлайн тренинга для членов СКК</t>
  </si>
  <si>
    <t>30 сентября</t>
  </si>
  <si>
    <r>
      <t xml:space="preserve">Надзорный визит в </t>
    </r>
    <r>
      <rPr>
        <sz val="10"/>
        <color rgb="FFFF0000"/>
        <rFont val="Arial"/>
        <family val="2"/>
      </rPr>
      <t>Жамбылская область</t>
    </r>
    <r>
      <rPr>
        <sz val="10"/>
        <color theme="1"/>
        <rFont val="Arial"/>
        <family val="2"/>
      </rPr>
      <t xml:space="preserve">: УЗО, ОЦСПИД, ОПТД, ОЦПЗ, НПО. Членами надзорного комитета СКК в рмаках визита будет проведен круглый стол с участием представителей национальных программ, основных получателей, предстаивтелей МЗ.        </t>
    </r>
  </si>
  <si>
    <r>
      <t xml:space="preserve">Надзорный визит в </t>
    </r>
    <r>
      <rPr>
        <sz val="10"/>
        <color rgb="FFFF0000"/>
        <rFont val="Arial"/>
        <family val="2"/>
      </rPr>
      <t>Акмолинская область</t>
    </r>
    <r>
      <rPr>
        <sz val="10"/>
        <color theme="1"/>
        <rFont val="Arial"/>
        <family val="2"/>
      </rPr>
      <t xml:space="preserve">: УЗО, ОЦСПИД, ОПТД, ОЦПЗ, НПО. Членами надзорного комитета СКК в рмаках визита будет проведен круглый стол с участием представителей национальных программ, основных получателей, предстаивтелей МЗ.        </t>
    </r>
  </si>
  <si>
    <r>
      <t xml:space="preserve">Надзорный визит в </t>
    </r>
    <r>
      <rPr>
        <sz val="10"/>
        <color rgb="FFFF0000"/>
        <rFont val="Arial"/>
        <family val="2"/>
      </rPr>
      <t>область Абай</t>
    </r>
    <r>
      <rPr>
        <sz val="10"/>
        <color theme="1"/>
        <rFont val="Arial"/>
        <family val="2"/>
      </rPr>
      <t xml:space="preserve">: УЗО, ОЦСПИД, ОПТД, ОЦПЗ, НПО. Членами надзорного комитета СКК в рмаках визита будет проведен круглый стол с участием представителей национальных программ, основных получателей, предстаивтелей МЗ.        </t>
    </r>
  </si>
  <si>
    <t>Фокус - группа с лицами в местах лишения свободы и/или МВД</t>
  </si>
  <si>
    <t>Содержание штата Секретариата СКК</t>
  </si>
  <si>
    <r>
      <t>Надзорный визит в</t>
    </r>
    <r>
      <rPr>
        <sz val="10"/>
        <color rgb="FFFF0000"/>
        <rFont val="Arial"/>
        <family val="2"/>
      </rPr>
      <t xml:space="preserve"> область Улытау</t>
    </r>
    <r>
      <rPr>
        <sz val="10"/>
        <color theme="1"/>
        <rFont val="Arial"/>
        <family val="2"/>
      </rPr>
      <t xml:space="preserve">: УЗО, ОЦСПИД, ОПТД, ОЦПЗ, НПО. Членами надзорного комитета СКК в рмаках визита будет проведен круглый стол с участием представителей национальных программ, основных получателей, представителей МЗ.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</si>
  <si>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Надзорный визит в область </t>
    </r>
    <r>
      <rPr>
        <sz val="10"/>
        <color rgb="FFFF0000"/>
        <rFont val="Arial"/>
        <family val="2"/>
      </rPr>
      <t>Жетысу</t>
    </r>
    <r>
      <rPr>
        <sz val="10"/>
        <color theme="1"/>
        <rFont val="Arial"/>
        <family val="2"/>
      </rPr>
      <t xml:space="preserve">: УЗО, ОЦСПИД, ОПТД, ОЦПЗ, НПО. Членами надзорного комитета СКК в рмаках визита будет проведен круглый стол с участием представителей национальных программ, основных получателей, предстаивтелей МЗ.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</si>
  <si>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Встречи платформы Ключевых групп населения - КАП                                                                                                                                                                                                                                  </t>
  </si>
  <si>
    <t xml:space="preserve">Встречи рабочей группы по Мониторингу силами сообщества                             </t>
  </si>
  <si>
    <t>Встреча с представителями официальных структур в Министерствах и управлениях РК по включению НПО и сообществ в консультативно-совещательные органы по медицинским, юридическим и социальным вопросам</t>
  </si>
  <si>
    <t>Надзорная функция</t>
  </si>
  <si>
    <t>Вовлечение</t>
  </si>
  <si>
    <t>Позиционрирование</t>
  </si>
  <si>
    <t xml:space="preserve">Операционная деятельность </t>
  </si>
  <si>
    <t>Позиционирование</t>
  </si>
  <si>
    <t>Операционная деятельность</t>
  </si>
  <si>
    <t>ВСЕГО:</t>
  </si>
  <si>
    <t>Бюджет</t>
  </si>
  <si>
    <t>GMS 7%</t>
  </si>
  <si>
    <t>ВСЕГО</t>
  </si>
  <si>
    <t>28-29 Мая 2024</t>
  </si>
  <si>
    <t>19-20 Июня 2024</t>
  </si>
  <si>
    <t>15-16 Август 2024</t>
  </si>
  <si>
    <t>9-10 Октября 2024</t>
  </si>
  <si>
    <t>Budget Description</t>
  </si>
  <si>
    <t>Amount</t>
  </si>
  <si>
    <t xml:space="preserve">71400 Contractual services  </t>
  </si>
  <si>
    <t>71600 Travel (field visits)</t>
  </si>
  <si>
    <t>71300 Local consultants</t>
  </si>
  <si>
    <t>73100 Rental &amp; Maintenance-Premises and Supplies</t>
  </si>
  <si>
    <t>72400 Communication &amp; Audio-Visual Equipment (telephone, postage)</t>
  </si>
  <si>
    <t>72500 Supplies (stationary, office supplies)</t>
  </si>
  <si>
    <t>74500 Miscellaneous expenses (bank charges)</t>
  </si>
  <si>
    <t>74596 DPC GOE</t>
  </si>
  <si>
    <t>64397 DPC Staff (Operations)</t>
  </si>
  <si>
    <t>74200 Announcement and web-site support, ccmzoom</t>
  </si>
  <si>
    <t>75100 F&amp;A (7%)</t>
  </si>
  <si>
    <t>Штат Секретариата СКК</t>
  </si>
  <si>
    <t>Поездки</t>
  </si>
  <si>
    <t xml:space="preserve">Закупка услуг </t>
  </si>
  <si>
    <t>Веб-сайт и канцтовары, почта</t>
  </si>
  <si>
    <t>DPC + GMS 7% + Common Premises</t>
  </si>
  <si>
    <t xml:space="preserve">Заседания СКК пройдут при участии Минздрава. В повестке собрания:
1) Утверждение Плана развития странового диалога и запроса на финансирование
2) Конкурс СКК - согласование содержания объявления для СМИ о сборе предложений к Заявке на финансирование
3) Развитие партнерства СТОП ТБ.
4) О состоянии программы ПТАО.
5) Состояние выполнения обязательств по политическим декларациям по ВИЧ/СПИДу и туберкулезу.
6) Государственные социальные заказы.
7) Мобилизация подростков.
8) Гендерное неравенство.
9) Взаимодействие с местными исполнительными органами.
10) Предложение Платформы КАР.
11) Заседания Комитета по надзору.
12) Результаты подведения итогов МАФ для Комитета по надзору.
Встречи рабочих групп СКК с национальными партнерами (государственными организациями, НПО и международными организациями).
                                                       </t>
  </si>
  <si>
    <t>$23,645</t>
  </si>
  <si>
    <t>$19,750</t>
  </si>
  <si>
    <r>
      <t xml:space="preserve">Надзорный визит в 5 региона Казахстана </t>
    </r>
    <r>
      <rPr>
        <sz val="10"/>
        <color rgb="FFFF0000"/>
        <rFont val="Arial"/>
        <family val="2"/>
      </rPr>
      <t>(Акмолинская, Жетысуская, Жабылская области и области Абай, Жетысу и Улытау)</t>
    </r>
    <r>
      <rPr>
        <sz val="10"/>
        <color theme="1"/>
        <rFont val="Arial"/>
        <family val="2"/>
      </rPr>
      <t xml:space="preserve"> будет осуществлен 5 специалистами (Надзорный комитет, ОР и МЗРК), с целью определения прогресса в реализации программ в области ТБ и ВИЧ, ранее финансируемых ГФСТМ.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</si>
  <si>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5-6 июня 2024</t>
  </si>
  <si>
    <t>44,905.00</t>
  </si>
  <si>
    <t>23,430.00</t>
  </si>
  <si>
    <t>3,000.00</t>
  </si>
  <si>
    <t>4,000.00</t>
  </si>
  <si>
    <t>300.00</t>
  </si>
  <si>
    <t>400.00</t>
  </si>
  <si>
    <t>2,046.00</t>
  </si>
  <si>
    <t>$400.00</t>
  </si>
  <si>
    <t>600.00</t>
  </si>
  <si>
    <t>1,340.00</t>
  </si>
  <si>
    <t>03 сентября</t>
  </si>
  <si>
    <t>17 апреля/16 июля</t>
  </si>
  <si>
    <t>07 октября/27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</si>
</sst>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rgb="FFFFFFFF"/>
      <name val="Arial"/>
      <family val="2"/>
    </font>
    <font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5" fillId="3" borderId="4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17" fontId="5" fillId="0" borderId="8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64" fontId="5" fillId="0" borderId="11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64" fontId="5" fillId="0" borderId="0" xfId="0" applyNumberFormat="1" applyFont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top" wrapText="1"/>
    </xf>
    <xf numFmtId="164" fontId="5" fillId="4" borderId="4" xfId="0" applyNumberFormat="1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5" borderId="0" xfId="0" applyFill="1"/>
    <xf numFmtId="0" fontId="9" fillId="5" borderId="0" xfId="0" applyFont="1" applyFill="1"/>
    <xf numFmtId="0" fontId="10" fillId="6" borderId="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0" fillId="8" borderId="0" xfId="0" applyFill="1"/>
    <xf numFmtId="0" fontId="7" fillId="8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12" fillId="9" borderId="17" xfId="0" applyFont="1" applyFill="1" applyBorder="1" applyAlignment="1">
      <alignment horizontal="left" vertical="center" wrapText="1" readingOrder="1"/>
    </xf>
    <xf numFmtId="0" fontId="13" fillId="10" borderId="18" xfId="0" applyFont="1" applyFill="1" applyBorder="1" applyAlignment="1">
      <alignment horizontal="left" vertical="center" wrapText="1" readingOrder="1"/>
    </xf>
    <xf numFmtId="0" fontId="13" fillId="11" borderId="19" xfId="0" applyFont="1" applyFill="1" applyBorder="1" applyAlignment="1">
      <alignment horizontal="left" vertical="center" wrapText="1" readingOrder="1"/>
    </xf>
    <xf numFmtId="0" fontId="13" fillId="10" borderId="19" xfId="0" applyFont="1" applyFill="1" applyBorder="1" applyAlignment="1">
      <alignment horizontal="left" vertical="center" wrapText="1" readingOrder="1"/>
    </xf>
    <xf numFmtId="0" fontId="7" fillId="12" borderId="16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ssaldy.demeuova/Desktop/1.%20q7-kaz_Finance%20Report_2013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My%20Documents/Proposals/CCM_expanded_approved_2012/KAZ_Q3_updated_2_2014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CM-Instructions"/>
      <sheetName val="CCM-Performance Framework"/>
      <sheetName val="CCM-Expenditure Report Y2"/>
      <sheetName val="CCM-Expediture Report Y1-3"/>
      <sheetName val="Request Y1"/>
      <sheetName val="Request Y2"/>
      <sheetName val="CCM Co-Payments"/>
      <sheetName val="LFA-Instructions"/>
      <sheetName val="LFA PerformanceFramework"/>
      <sheetName val="LFA-Expenditure Report Y2"/>
      <sheetName val="LFA Co-Payments"/>
      <sheetName val="Q-S Calendar"/>
      <sheetName val="Definition"/>
      <sheetName val="Data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C3" t="str">
            <v>Oversight</v>
          </cell>
          <cell r="D3" t="str">
            <v>Ov</v>
          </cell>
          <cell r="J3" t="str">
            <v>HR - Human Resources</v>
          </cell>
        </row>
        <row r="4">
          <cell r="C4" t="str">
            <v>Constituency Engagement</v>
          </cell>
          <cell r="D4" t="str">
            <v>Ce</v>
          </cell>
          <cell r="J4" t="str">
            <v>TA - Technical Assistance</v>
          </cell>
        </row>
        <row r="5">
          <cell r="C5" t="str">
            <v>Alignment</v>
          </cell>
          <cell r="D5" t="str">
            <v>Al</v>
          </cell>
          <cell r="J5" t="str">
            <v xml:space="preserve">PA - Planning and Administration </v>
          </cell>
        </row>
        <row r="6">
          <cell r="C6" t="str">
            <v>Capacity building/Gender</v>
          </cell>
          <cell r="D6" t="str">
            <v>Cb</v>
          </cell>
          <cell r="J6" t="str">
            <v>MT - Meetings Training Workshops Consultations</v>
          </cell>
        </row>
        <row r="7">
          <cell r="J7" t="str">
            <v>CM - Communication materials</v>
          </cell>
        </row>
        <row r="8">
          <cell r="J8" t="str">
            <v>EQ - Equipment</v>
          </cell>
        </row>
        <row r="9">
          <cell r="J9" t="str">
            <v>OH - Overheads</v>
          </cell>
        </row>
        <row r="10">
          <cell r="J10" t="str">
            <v>OT - Others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CM-Instructions"/>
      <sheetName val="CCM-Performance Framework"/>
      <sheetName val="CCM-Expenditure Report Y1"/>
      <sheetName val="CCM-Reapply budget Y1"/>
      <sheetName val="CCM-Reapply budget Y2"/>
      <sheetName val="add sheet"/>
      <sheetName val="CCM Co-Payments"/>
      <sheetName val="CCM-Disbursement Request"/>
      <sheetName val="LFA-Instructions"/>
      <sheetName val="LFA PerformanceFramework"/>
      <sheetName val="LFA-Expenditure Report Y1"/>
      <sheetName val="LFA-Reapply budget Y1"/>
      <sheetName val="LFA-Reapply budget Y2"/>
      <sheetName val="LFA Co-Payments"/>
      <sheetName val="Q-S Calendar"/>
      <sheetName val="LFA-Disbursement Recommendation"/>
      <sheetName val="Definition"/>
      <sheetName val="Data"/>
      <sheetName val="Trans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0">
          <cell r="E20" t="str">
            <v>1 - Ensure proper use of grant funds</v>
          </cell>
        </row>
        <row r="33">
          <cell r="E33">
            <v>1</v>
          </cell>
          <cell r="F33" t="str">
            <v>Oversight</v>
          </cell>
        </row>
        <row r="34">
          <cell r="E34">
            <v>2</v>
          </cell>
          <cell r="F34" t="str">
            <v>Constituency Engagement</v>
          </cell>
        </row>
        <row r="35">
          <cell r="E35">
            <v>3</v>
          </cell>
          <cell r="F35" t="str">
            <v>Capacity building/Gender</v>
          </cell>
        </row>
        <row r="36">
          <cell r="E36">
            <v>4</v>
          </cell>
        </row>
      </sheetData>
      <sheetData sheetId="1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uranbayeva, Mira" id="{9DA6F1BC-4E0D-4C77-A890-6743585C3E8C}" userId="S::ms6237@cumc.columbia.edu::63eafc03-889f-49c3-8497-fe18a7f97f7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8" dT="2023-01-10T09:05:28.62" personId="{9DA6F1BC-4E0D-4C77-A890-6743585C3E8C}" id="{BC74F389-CD08-4A1E-9A11-16EE94B51187}">
    <text xml:space="preserve">Врачи стационаров выделяются в связи со стигмой и дискриминацией?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0C97-7D3E-4FEB-8018-F643B9857C01}">
  <dimension ref="A1:O49"/>
  <sheetViews>
    <sheetView tabSelected="1" zoomScale="60" zoomScaleNormal="60" workbookViewId="0">
      <selection activeCell="B10" sqref="B10"/>
    </sheetView>
  </sheetViews>
  <sheetFormatPr defaultColWidth="9.1796875" defaultRowHeight="12.5" x14ac:dyDescent="0.35"/>
  <cols>
    <col min="1" max="1" width="26.54296875" style="7" customWidth="1"/>
    <col min="2" max="2" width="64.26953125" style="7" customWidth="1"/>
    <col min="3" max="3" width="11.26953125" style="7" customWidth="1"/>
    <col min="4" max="4" width="12.1796875" style="7" customWidth="1"/>
    <col min="5" max="5" width="11" style="7" customWidth="1"/>
    <col min="6" max="6" width="11.1796875" style="7" customWidth="1"/>
    <col min="7" max="7" width="0.36328125" style="8" customWidth="1"/>
    <col min="8" max="8" width="17.453125" style="7" customWidth="1"/>
    <col min="9" max="9" width="9.26953125" style="7" customWidth="1"/>
    <col min="10" max="16384" width="9.1796875" style="7"/>
  </cols>
  <sheetData>
    <row r="1" spans="1:10" x14ac:dyDescent="0.35">
      <c r="B1" s="88"/>
      <c r="C1" s="88"/>
      <c r="D1" s="88"/>
      <c r="E1" s="88"/>
      <c r="F1" s="88"/>
      <c r="G1" s="88"/>
      <c r="H1" s="88"/>
    </row>
    <row r="2" spans="1:10" ht="13" x14ac:dyDescent="0.35">
      <c r="B2" s="9" t="s">
        <v>43</v>
      </c>
      <c r="C2" s="9"/>
      <c r="D2" s="9"/>
      <c r="E2" s="9"/>
      <c r="F2" s="10"/>
      <c r="G2" s="11"/>
    </row>
    <row r="3" spans="1:10" ht="13" x14ac:dyDescent="0.35">
      <c r="A3" s="12" t="s">
        <v>0</v>
      </c>
      <c r="B3" s="7" t="s">
        <v>29</v>
      </c>
      <c r="C3" s="13"/>
      <c r="D3" s="13"/>
      <c r="E3" s="13"/>
    </row>
    <row r="4" spans="1:10" ht="13" x14ac:dyDescent="0.35">
      <c r="A4" s="12" t="s">
        <v>42</v>
      </c>
      <c r="B4" s="14">
        <v>2024</v>
      </c>
      <c r="C4" s="13"/>
      <c r="D4" s="13"/>
      <c r="E4" s="13"/>
    </row>
    <row r="5" spans="1:10" ht="13" x14ac:dyDescent="0.35">
      <c r="A5" s="12" t="s">
        <v>1</v>
      </c>
      <c r="B5" s="7" t="s">
        <v>27</v>
      </c>
      <c r="C5" s="13"/>
      <c r="D5" s="13"/>
      <c r="E5" s="13"/>
    </row>
    <row r="6" spans="1:10" ht="13.5" thickBot="1" x14ac:dyDescent="0.4">
      <c r="A6" s="12"/>
      <c r="B6" s="14" t="s">
        <v>54</v>
      </c>
      <c r="C6" s="13"/>
      <c r="D6" s="13"/>
      <c r="E6" s="13"/>
    </row>
    <row r="7" spans="1:10" ht="13.5" thickBot="1" x14ac:dyDescent="0.4">
      <c r="A7" s="15" t="s">
        <v>2</v>
      </c>
      <c r="B7" s="89" t="s">
        <v>3</v>
      </c>
      <c r="C7" s="91" t="s">
        <v>4</v>
      </c>
      <c r="D7" s="91"/>
      <c r="E7" s="91"/>
      <c r="F7" s="91"/>
      <c r="G7" s="92" t="s">
        <v>55</v>
      </c>
      <c r="H7" s="92" t="s">
        <v>5</v>
      </c>
    </row>
    <row r="8" spans="1:10" ht="15" customHeight="1" thickBot="1" x14ac:dyDescent="0.4">
      <c r="A8" s="16"/>
      <c r="B8" s="90"/>
      <c r="C8" s="17" t="s">
        <v>6</v>
      </c>
      <c r="D8" s="18" t="s">
        <v>7</v>
      </c>
      <c r="E8" s="18" t="s">
        <v>8</v>
      </c>
      <c r="F8" s="17" t="s">
        <v>9</v>
      </c>
      <c r="G8" s="93"/>
      <c r="H8" s="93"/>
    </row>
    <row r="9" spans="1:10" ht="25.9" customHeight="1" thickBot="1" x14ac:dyDescent="0.4">
      <c r="A9" s="95" t="s">
        <v>18</v>
      </c>
      <c r="B9" s="96"/>
      <c r="C9" s="96"/>
      <c r="D9" s="96"/>
      <c r="E9" s="96"/>
      <c r="F9" s="96"/>
      <c r="G9" s="94"/>
      <c r="H9" s="94"/>
    </row>
    <row r="10" spans="1:10" ht="66" customHeight="1" x14ac:dyDescent="0.35">
      <c r="A10" s="102" t="s">
        <v>10</v>
      </c>
      <c r="B10" s="20" t="s">
        <v>111</v>
      </c>
      <c r="C10" s="20"/>
      <c r="D10" s="20"/>
      <c r="E10" s="20"/>
      <c r="F10" s="20"/>
      <c r="G10" s="19"/>
      <c r="H10" s="37" t="s">
        <v>11</v>
      </c>
      <c r="I10" s="13"/>
    </row>
    <row r="11" spans="1:10" ht="51.75" customHeight="1" x14ac:dyDescent="0.35">
      <c r="A11" s="103"/>
      <c r="B11" s="21" t="s">
        <v>71</v>
      </c>
      <c r="C11" s="21"/>
      <c r="D11" s="21" t="s">
        <v>112</v>
      </c>
      <c r="E11" s="21"/>
      <c r="F11" s="21"/>
      <c r="G11" s="22">
        <v>3700</v>
      </c>
      <c r="H11" s="77"/>
    </row>
    <row r="12" spans="1:10" ht="56.25" customHeight="1" x14ac:dyDescent="0.35">
      <c r="A12" s="103"/>
      <c r="B12" s="21" t="s">
        <v>72</v>
      </c>
      <c r="C12" s="21"/>
      <c r="D12" s="21" t="s">
        <v>86</v>
      </c>
      <c r="E12" s="21"/>
      <c r="F12" s="21"/>
      <c r="G12" s="22">
        <v>1645</v>
      </c>
      <c r="H12" s="77"/>
    </row>
    <row r="13" spans="1:10" ht="56.25" customHeight="1" x14ac:dyDescent="0.35">
      <c r="A13" s="103"/>
      <c r="B13" s="23" t="s">
        <v>67</v>
      </c>
      <c r="C13" s="23"/>
      <c r="D13" s="23"/>
      <c r="E13" s="23" t="s">
        <v>88</v>
      </c>
      <c r="F13" s="23"/>
      <c r="G13" s="22">
        <v>3700</v>
      </c>
      <c r="H13" s="24"/>
    </row>
    <row r="14" spans="1:10" ht="56.25" customHeight="1" x14ac:dyDescent="0.35">
      <c r="A14" s="103"/>
      <c r="B14" s="23" t="s">
        <v>66</v>
      </c>
      <c r="C14" s="23"/>
      <c r="D14" s="23"/>
      <c r="E14" s="23"/>
      <c r="F14" s="23" t="s">
        <v>89</v>
      </c>
      <c r="G14" s="22">
        <v>3700</v>
      </c>
      <c r="H14" s="24"/>
    </row>
    <row r="15" spans="1:10" ht="56.25" customHeight="1" x14ac:dyDescent="0.35">
      <c r="A15" s="103"/>
      <c r="B15" s="23" t="s">
        <v>68</v>
      </c>
      <c r="C15" s="23"/>
      <c r="D15" s="23" t="s">
        <v>87</v>
      </c>
      <c r="E15" s="23"/>
      <c r="F15" s="23"/>
      <c r="G15" s="22">
        <v>3700</v>
      </c>
      <c r="H15" s="24"/>
    </row>
    <row r="16" spans="1:10" ht="42" customHeight="1" thickBot="1" x14ac:dyDescent="0.4">
      <c r="A16" s="104"/>
      <c r="B16" s="23" t="s">
        <v>63</v>
      </c>
      <c r="C16" s="23"/>
      <c r="D16" s="23"/>
      <c r="E16" s="23"/>
      <c r="F16" s="23"/>
      <c r="G16" s="22"/>
      <c r="H16" s="24" t="s">
        <v>32</v>
      </c>
      <c r="J16" s="42"/>
    </row>
    <row r="17" spans="1:15" ht="80.5" customHeight="1" x14ac:dyDescent="0.35">
      <c r="A17" s="105" t="s">
        <v>17</v>
      </c>
      <c r="B17" s="20" t="s">
        <v>53</v>
      </c>
      <c r="C17" s="25"/>
      <c r="D17" s="20"/>
      <c r="E17" s="26"/>
      <c r="F17" s="20"/>
      <c r="G17" s="27"/>
      <c r="H17" s="97" t="s">
        <v>12</v>
      </c>
      <c r="I17" s="28"/>
    </row>
    <row r="18" spans="1:15" ht="39.75" customHeight="1" x14ac:dyDescent="0.35">
      <c r="A18" s="106"/>
      <c r="B18" s="29" t="s">
        <v>15</v>
      </c>
      <c r="C18" s="30"/>
      <c r="D18" s="30" t="s">
        <v>62</v>
      </c>
      <c r="E18" s="30"/>
      <c r="F18" s="30"/>
      <c r="G18" s="31"/>
      <c r="H18" s="98"/>
    </row>
    <row r="19" spans="1:15" ht="39.75" customHeight="1" thickBot="1" x14ac:dyDescent="0.4">
      <c r="A19" s="106"/>
      <c r="B19" s="49" t="s">
        <v>16</v>
      </c>
      <c r="C19" s="30"/>
      <c r="D19" s="30" t="s">
        <v>62</v>
      </c>
      <c r="E19" s="30"/>
      <c r="F19" s="30"/>
      <c r="G19" s="31"/>
      <c r="H19" s="98"/>
    </row>
    <row r="20" spans="1:15" ht="15" customHeight="1" thickBot="1" x14ac:dyDescent="0.4">
      <c r="A20" s="50"/>
      <c r="B20" s="54" t="s">
        <v>80</v>
      </c>
      <c r="C20" s="51"/>
      <c r="D20" s="51"/>
      <c r="E20" s="51"/>
      <c r="F20" s="51"/>
      <c r="G20" s="52"/>
      <c r="H20" s="53"/>
    </row>
    <row r="21" spans="1:15" ht="245.25" customHeight="1" thickBot="1" x14ac:dyDescent="0.4">
      <c r="A21" s="37" t="s">
        <v>13</v>
      </c>
      <c r="B21" s="20" t="s">
        <v>108</v>
      </c>
      <c r="C21" s="20" t="s">
        <v>124</v>
      </c>
      <c r="D21" s="20" t="s">
        <v>123</v>
      </c>
      <c r="E21" s="20" t="s">
        <v>125</v>
      </c>
      <c r="F21" s="20" t="s">
        <v>57</v>
      </c>
      <c r="G21" s="19">
        <v>0</v>
      </c>
      <c r="H21" s="38" t="s">
        <v>14</v>
      </c>
    </row>
    <row r="22" spans="1:15" ht="84" customHeight="1" x14ac:dyDescent="0.35">
      <c r="A22" s="35" t="s">
        <v>30</v>
      </c>
      <c r="B22" s="20" t="s">
        <v>28</v>
      </c>
      <c r="C22" s="20" t="s">
        <v>20</v>
      </c>
      <c r="D22" s="20" t="s">
        <v>20</v>
      </c>
      <c r="E22" s="20" t="s">
        <v>20</v>
      </c>
      <c r="F22" s="20"/>
      <c r="G22" s="27">
        <v>1500</v>
      </c>
      <c r="H22" s="38" t="s">
        <v>22</v>
      </c>
    </row>
    <row r="23" spans="1:15" ht="57" customHeight="1" thickBot="1" x14ac:dyDescent="0.4">
      <c r="A23" s="36" t="s">
        <v>56</v>
      </c>
      <c r="B23" s="30" t="s">
        <v>75</v>
      </c>
      <c r="C23" s="30" t="s">
        <v>23</v>
      </c>
      <c r="D23" s="30" t="s">
        <v>23</v>
      </c>
      <c r="E23" s="30" t="s">
        <v>23</v>
      </c>
      <c r="F23" s="30"/>
      <c r="G23" s="31">
        <v>700</v>
      </c>
      <c r="H23" s="48"/>
    </row>
    <row r="24" spans="1:15" ht="15.75" customHeight="1" thickBot="1" x14ac:dyDescent="0.4">
      <c r="A24" s="55"/>
      <c r="B24" s="56" t="s">
        <v>77</v>
      </c>
      <c r="C24" s="51"/>
      <c r="D24" s="51"/>
      <c r="E24" s="51"/>
      <c r="F24" s="51"/>
      <c r="G24" s="52"/>
      <c r="H24" s="53"/>
    </row>
    <row r="25" spans="1:15" ht="18" customHeight="1" thickBot="1" x14ac:dyDescent="0.4">
      <c r="A25" s="107" t="s">
        <v>21</v>
      </c>
      <c r="B25" s="20" t="s">
        <v>73</v>
      </c>
      <c r="C25" s="40" t="s">
        <v>20</v>
      </c>
      <c r="D25" s="41" t="s">
        <v>20</v>
      </c>
      <c r="E25" s="41" t="s">
        <v>20</v>
      </c>
      <c r="F25" s="41" t="s">
        <v>20</v>
      </c>
      <c r="G25" s="27">
        <v>4800</v>
      </c>
      <c r="H25" s="100" t="s">
        <v>11</v>
      </c>
    </row>
    <row r="26" spans="1:15" ht="16.5" customHeight="1" thickBot="1" x14ac:dyDescent="0.4">
      <c r="A26" s="108"/>
      <c r="B26" s="20" t="s">
        <v>74</v>
      </c>
      <c r="C26" s="40" t="s">
        <v>20</v>
      </c>
      <c r="D26" s="41" t="s">
        <v>20</v>
      </c>
      <c r="E26" s="41" t="s">
        <v>20</v>
      </c>
      <c r="F26" s="41" t="s">
        <v>20</v>
      </c>
      <c r="G26" s="27"/>
      <c r="H26" s="110"/>
    </row>
    <row r="27" spans="1:15" ht="18.75" customHeight="1" thickBot="1" x14ac:dyDescent="0.4">
      <c r="A27" s="109"/>
      <c r="B27" s="20" t="s">
        <v>52</v>
      </c>
      <c r="C27" s="40" t="s">
        <v>20</v>
      </c>
      <c r="D27" s="41" t="s">
        <v>20</v>
      </c>
      <c r="E27" s="41" t="s">
        <v>20</v>
      </c>
      <c r="F27" s="41" t="s">
        <v>20</v>
      </c>
      <c r="G27" s="27"/>
      <c r="H27" s="111"/>
    </row>
    <row r="28" spans="1:15" ht="43.5" customHeight="1" thickBot="1" x14ac:dyDescent="0.4">
      <c r="A28" s="32" t="s">
        <v>21</v>
      </c>
      <c r="B28" s="2" t="s">
        <v>64</v>
      </c>
      <c r="C28" s="2" t="s">
        <v>20</v>
      </c>
      <c r="D28" s="2" t="s">
        <v>20</v>
      </c>
      <c r="E28" s="2" t="s">
        <v>20</v>
      </c>
      <c r="F28" s="2"/>
      <c r="G28" s="3">
        <v>1000</v>
      </c>
      <c r="H28" s="48"/>
    </row>
    <row r="29" spans="1:15" ht="15" customHeight="1" thickBot="1" x14ac:dyDescent="0.4">
      <c r="A29" s="62"/>
      <c r="B29" s="63" t="s">
        <v>40</v>
      </c>
      <c r="C29" s="63"/>
      <c r="D29" s="63"/>
      <c r="E29" s="63"/>
      <c r="F29" s="63"/>
      <c r="G29" s="63"/>
      <c r="H29" s="64"/>
    </row>
    <row r="30" spans="1:15" ht="30.75" customHeight="1" thickBot="1" x14ac:dyDescent="0.4">
      <c r="A30" s="100" t="s">
        <v>58</v>
      </c>
      <c r="B30" s="2" t="s">
        <v>34</v>
      </c>
      <c r="C30" s="1"/>
      <c r="D30" s="2"/>
      <c r="E30" s="2" t="s">
        <v>65</v>
      </c>
      <c r="F30" s="2"/>
      <c r="G30" s="3">
        <v>500</v>
      </c>
      <c r="H30" s="97" t="s">
        <v>41</v>
      </c>
    </row>
    <row r="31" spans="1:15" ht="15" customHeight="1" thickBot="1" x14ac:dyDescent="0.4">
      <c r="A31" s="101"/>
      <c r="B31" s="34" t="s">
        <v>35</v>
      </c>
      <c r="C31" s="1"/>
      <c r="D31" s="4"/>
      <c r="E31" s="43" t="s">
        <v>23</v>
      </c>
      <c r="F31" s="4"/>
      <c r="G31" s="1"/>
      <c r="H31" s="98"/>
    </row>
    <row r="32" spans="1:15" ht="28.5" customHeight="1" thickBot="1" x14ac:dyDescent="0.4">
      <c r="A32" s="101"/>
      <c r="B32" s="2" t="s">
        <v>36</v>
      </c>
      <c r="C32" s="1"/>
      <c r="D32" s="5"/>
      <c r="E32" s="44" t="s">
        <v>23</v>
      </c>
      <c r="F32" s="5"/>
      <c r="G32" s="1"/>
      <c r="H32" s="98"/>
      <c r="O32" s="7" t="s">
        <v>19</v>
      </c>
    </row>
    <row r="33" spans="1:10" ht="29.25" customHeight="1" thickBot="1" x14ac:dyDescent="0.4">
      <c r="A33" s="1" t="s">
        <v>60</v>
      </c>
      <c r="B33" s="2" t="s">
        <v>50</v>
      </c>
      <c r="C33" s="1"/>
      <c r="D33" s="5"/>
      <c r="E33" s="44" t="s">
        <v>23</v>
      </c>
      <c r="F33" s="5"/>
      <c r="G33" s="1"/>
      <c r="H33" s="98"/>
      <c r="J33" s="7" t="s">
        <v>19</v>
      </c>
    </row>
    <row r="34" spans="1:10" ht="13.5" customHeight="1" thickBot="1" x14ac:dyDescent="0.4">
      <c r="A34" s="100" t="s">
        <v>59</v>
      </c>
      <c r="B34" s="2" t="s">
        <v>69</v>
      </c>
      <c r="C34" s="1"/>
      <c r="D34" s="5"/>
      <c r="E34" s="5"/>
      <c r="F34" s="45" t="s">
        <v>23</v>
      </c>
      <c r="G34" s="1"/>
      <c r="H34" s="98"/>
    </row>
    <row r="35" spans="1:10" ht="15.75" customHeight="1" thickBot="1" x14ac:dyDescent="0.4">
      <c r="A35" s="101"/>
      <c r="B35" s="2" t="s">
        <v>51</v>
      </c>
      <c r="C35" s="1"/>
      <c r="D35" s="5"/>
      <c r="E35" s="5"/>
      <c r="F35" s="46" t="s">
        <v>23</v>
      </c>
      <c r="G35" s="1"/>
      <c r="H35" s="98"/>
    </row>
    <row r="36" spans="1:10" ht="15.75" customHeight="1" thickBot="1" x14ac:dyDescent="0.4">
      <c r="A36" s="101"/>
      <c r="B36" s="2" t="s">
        <v>37</v>
      </c>
      <c r="C36" s="1"/>
      <c r="D36" s="5"/>
      <c r="E36" s="5"/>
      <c r="F36" s="46" t="s">
        <v>23</v>
      </c>
      <c r="G36" s="1"/>
      <c r="H36" s="98"/>
    </row>
    <row r="37" spans="1:10" ht="15.75" customHeight="1" thickBot="1" x14ac:dyDescent="0.4">
      <c r="A37" s="101"/>
      <c r="B37" s="2" t="s">
        <v>44</v>
      </c>
      <c r="C37" s="1"/>
      <c r="D37" s="5"/>
      <c r="E37" s="5"/>
      <c r="F37" s="46" t="s">
        <v>23</v>
      </c>
      <c r="G37" s="1"/>
      <c r="H37" s="98"/>
    </row>
    <row r="38" spans="1:10" ht="15.75" customHeight="1" thickBot="1" x14ac:dyDescent="0.4">
      <c r="A38" s="101"/>
      <c r="B38" s="2" t="s">
        <v>45</v>
      </c>
      <c r="C38" s="1"/>
      <c r="D38" s="5"/>
      <c r="E38" s="5"/>
      <c r="F38" s="46" t="s">
        <v>23</v>
      </c>
      <c r="G38" s="1"/>
      <c r="H38" s="98"/>
    </row>
    <row r="39" spans="1:10" ht="13.5" customHeight="1" thickBot="1" x14ac:dyDescent="0.4">
      <c r="A39" s="101"/>
      <c r="B39" s="2" t="s">
        <v>46</v>
      </c>
      <c r="C39" s="1"/>
      <c r="D39" s="5"/>
      <c r="E39" s="5"/>
      <c r="F39" s="46" t="s">
        <v>23</v>
      </c>
      <c r="G39" s="1"/>
      <c r="H39" s="98"/>
    </row>
    <row r="40" spans="1:10" ht="25.5" thickBot="1" x14ac:dyDescent="0.4">
      <c r="A40" s="101"/>
      <c r="B40" s="2" t="s">
        <v>49</v>
      </c>
      <c r="C40" s="1"/>
      <c r="D40" s="5"/>
      <c r="E40" s="5"/>
      <c r="F40" s="46" t="s">
        <v>23</v>
      </c>
      <c r="G40" s="1"/>
      <c r="H40" s="98"/>
    </row>
    <row r="41" spans="1:10" ht="15.75" customHeight="1" thickBot="1" x14ac:dyDescent="0.4">
      <c r="A41" s="101"/>
      <c r="B41" s="2" t="s">
        <v>38</v>
      </c>
      <c r="C41" s="1"/>
      <c r="D41" s="5"/>
      <c r="E41" s="5"/>
      <c r="F41" s="46" t="s">
        <v>23</v>
      </c>
      <c r="G41" s="1"/>
      <c r="H41" s="98"/>
    </row>
    <row r="42" spans="1:10" ht="15.75" customHeight="1" thickBot="1" x14ac:dyDescent="0.4">
      <c r="A42" s="101"/>
      <c r="B42" s="2" t="s">
        <v>47</v>
      </c>
      <c r="C42" s="1"/>
      <c r="D42" s="5"/>
      <c r="E42" s="5"/>
      <c r="F42" s="46" t="s">
        <v>23</v>
      </c>
      <c r="G42" s="1"/>
      <c r="H42" s="98"/>
    </row>
    <row r="43" spans="1:10" ht="38" thickBot="1" x14ac:dyDescent="0.4">
      <c r="A43" s="24" t="s">
        <v>61</v>
      </c>
      <c r="B43" s="2" t="s">
        <v>48</v>
      </c>
      <c r="C43" s="5"/>
      <c r="D43" s="1"/>
      <c r="E43" s="5"/>
      <c r="F43" s="45">
        <v>2025</v>
      </c>
      <c r="G43" s="6"/>
      <c r="H43" s="98"/>
    </row>
    <row r="44" spans="1:10" ht="13" thickBot="1" x14ac:dyDescent="0.4">
      <c r="A44" s="39"/>
      <c r="B44" s="2" t="s">
        <v>39</v>
      </c>
      <c r="C44" s="5"/>
      <c r="D44" s="1"/>
      <c r="E44" s="5"/>
      <c r="F44" s="45">
        <v>2025</v>
      </c>
      <c r="G44" s="6"/>
      <c r="H44" s="99"/>
    </row>
    <row r="45" spans="1:10" ht="13.5" thickBot="1" x14ac:dyDescent="0.4">
      <c r="A45" s="57"/>
      <c r="B45" s="56" t="s">
        <v>81</v>
      </c>
      <c r="C45" s="58"/>
      <c r="D45" s="57"/>
      <c r="E45" s="58"/>
      <c r="F45" s="59"/>
      <c r="G45" s="60"/>
      <c r="H45" s="61"/>
    </row>
    <row r="46" spans="1:10" ht="25.5" thickBot="1" x14ac:dyDescent="0.4">
      <c r="A46" s="32" t="s">
        <v>24</v>
      </c>
      <c r="B46" s="2" t="s">
        <v>25</v>
      </c>
      <c r="C46" s="2"/>
      <c r="D46" s="2" t="s">
        <v>23</v>
      </c>
      <c r="E46" s="2"/>
      <c r="F46" s="2"/>
      <c r="G46" s="3">
        <v>1562</v>
      </c>
      <c r="H46" s="33" t="s">
        <v>26</v>
      </c>
    </row>
    <row r="47" spans="1:10" ht="38" thickBot="1" x14ac:dyDescent="0.4">
      <c r="A47" s="32" t="s">
        <v>31</v>
      </c>
      <c r="B47" s="2" t="s">
        <v>33</v>
      </c>
      <c r="C47" s="2" t="s">
        <v>23</v>
      </c>
      <c r="D47" s="2" t="s">
        <v>23</v>
      </c>
      <c r="E47" s="2" t="s">
        <v>23</v>
      </c>
      <c r="F47" s="2" t="s">
        <v>23</v>
      </c>
      <c r="G47" s="3">
        <v>500</v>
      </c>
      <c r="H47" s="33" t="s">
        <v>26</v>
      </c>
    </row>
    <row r="48" spans="1:10" ht="13" thickBot="1" x14ac:dyDescent="0.4">
      <c r="A48" s="47" t="s">
        <v>32</v>
      </c>
      <c r="B48" s="2" t="s">
        <v>70</v>
      </c>
      <c r="C48" s="2" t="s">
        <v>23</v>
      </c>
      <c r="D48" s="2" t="s">
        <v>23</v>
      </c>
      <c r="E48" s="2" t="s">
        <v>23</v>
      </c>
      <c r="F48" s="2" t="s">
        <v>23</v>
      </c>
      <c r="G48" s="3">
        <v>40890</v>
      </c>
      <c r="H48" s="33" t="s">
        <v>26</v>
      </c>
    </row>
    <row r="49" spans="1:1" x14ac:dyDescent="0.35">
      <c r="A49" s="7" t="s">
        <v>82</v>
      </c>
    </row>
  </sheetData>
  <mergeCells count="14">
    <mergeCell ref="H30:H44"/>
    <mergeCell ref="A30:A32"/>
    <mergeCell ref="A34:A42"/>
    <mergeCell ref="A10:A16"/>
    <mergeCell ref="H17:H19"/>
    <mergeCell ref="A17:A19"/>
    <mergeCell ref="A25:A27"/>
    <mergeCell ref="H25:H27"/>
    <mergeCell ref="B1:H1"/>
    <mergeCell ref="B7:B8"/>
    <mergeCell ref="C7:F7"/>
    <mergeCell ref="G7:G9"/>
    <mergeCell ref="H7:H9"/>
    <mergeCell ref="A9:F9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7D66-F9C9-400E-8A53-89801A0AE1F9}">
  <dimension ref="B1:K31"/>
  <sheetViews>
    <sheetView topLeftCell="A4" workbookViewId="0">
      <selection activeCell="J34" sqref="J34"/>
    </sheetView>
  </sheetViews>
  <sheetFormatPr defaultRowHeight="14.5" x14ac:dyDescent="0.35"/>
  <cols>
    <col min="2" max="2" width="31.81640625" customWidth="1"/>
    <col min="4" max="4" width="12.453125" customWidth="1"/>
    <col min="5" max="5" width="35.26953125" customWidth="1"/>
    <col min="8" max="8" width="9.1796875" customWidth="1"/>
    <col min="9" max="9" width="33.81640625" customWidth="1"/>
  </cols>
  <sheetData>
    <row r="1" spans="2:10" x14ac:dyDescent="0.35">
      <c r="B1" t="s">
        <v>83</v>
      </c>
    </row>
    <row r="2" spans="2:10" x14ac:dyDescent="0.35">
      <c r="B2" t="s">
        <v>76</v>
      </c>
      <c r="C2">
        <v>23645</v>
      </c>
    </row>
    <row r="3" spans="2:10" x14ac:dyDescent="0.35">
      <c r="B3" t="s">
        <v>77</v>
      </c>
      <c r="C3">
        <v>4800</v>
      </c>
    </row>
    <row r="4" spans="2:10" x14ac:dyDescent="0.35">
      <c r="B4" t="s">
        <v>78</v>
      </c>
      <c r="C4">
        <v>2200</v>
      </c>
    </row>
    <row r="5" spans="2:10" x14ac:dyDescent="0.35">
      <c r="B5" t="s">
        <v>79</v>
      </c>
      <c r="C5">
        <v>54000</v>
      </c>
      <c r="D5">
        <f>C5+F19+F23+F24+F25+F26+F28</f>
        <v>67534</v>
      </c>
      <c r="E5">
        <v>85079</v>
      </c>
    </row>
    <row r="6" spans="2:10" x14ac:dyDescent="0.35">
      <c r="B6" t="s">
        <v>84</v>
      </c>
      <c r="C6">
        <v>5900</v>
      </c>
      <c r="E6">
        <f>E5/100*7</f>
        <v>5955.53</v>
      </c>
    </row>
    <row r="7" spans="2:10" ht="15" customHeight="1" x14ac:dyDescent="0.35">
      <c r="C7">
        <f>SUM(C2:C6)</f>
        <v>90545</v>
      </c>
      <c r="D7">
        <f>C7-F31</f>
        <v>0</v>
      </c>
    </row>
    <row r="9" spans="2:10" x14ac:dyDescent="0.35">
      <c r="B9" s="66" t="s">
        <v>83</v>
      </c>
      <c r="C9" s="66">
        <v>2024</v>
      </c>
    </row>
    <row r="10" spans="2:10" x14ac:dyDescent="0.35">
      <c r="B10" s="65" t="s">
        <v>76</v>
      </c>
      <c r="C10" s="65">
        <v>30748</v>
      </c>
    </row>
    <row r="11" spans="2:10" x14ac:dyDescent="0.35">
      <c r="B11" s="65" t="s">
        <v>77</v>
      </c>
      <c r="C11" s="65">
        <v>8300</v>
      </c>
    </row>
    <row r="12" spans="2:10" x14ac:dyDescent="0.35">
      <c r="B12" s="65" t="s">
        <v>78</v>
      </c>
      <c r="C12" s="65">
        <v>3000</v>
      </c>
      <c r="I12" t="s">
        <v>103</v>
      </c>
      <c r="J12">
        <v>40900</v>
      </c>
    </row>
    <row r="13" spans="2:10" ht="15" customHeight="1" x14ac:dyDescent="0.35">
      <c r="B13" s="65" t="s">
        <v>79</v>
      </c>
      <c r="C13" s="65">
        <v>42952</v>
      </c>
      <c r="I13" t="s">
        <v>104</v>
      </c>
      <c r="J13">
        <f>16445+F27</f>
        <v>17795</v>
      </c>
    </row>
    <row r="14" spans="2:10" ht="15" thickBot="1" x14ac:dyDescent="0.4">
      <c r="B14" s="66" t="s">
        <v>85</v>
      </c>
      <c r="C14" s="66">
        <f>SUM(C10:C13)</f>
        <v>85000</v>
      </c>
      <c r="I14" t="s">
        <v>105</v>
      </c>
      <c r="J14">
        <v>12000</v>
      </c>
    </row>
    <row r="15" spans="2:10" ht="15.75" customHeight="1" thickBot="1" x14ac:dyDescent="0.4">
      <c r="E15" s="67" t="s">
        <v>90</v>
      </c>
      <c r="F15" s="68" t="s">
        <v>91</v>
      </c>
      <c r="I15" t="s">
        <v>106</v>
      </c>
      <c r="J15">
        <f>F27+F20</f>
        <v>1659</v>
      </c>
    </row>
    <row r="16" spans="2:10" ht="15.75" customHeight="1" thickBot="1" x14ac:dyDescent="0.4">
      <c r="E16" s="69" t="s">
        <v>92</v>
      </c>
      <c r="F16" s="82">
        <v>40900</v>
      </c>
      <c r="I16" t="s">
        <v>107</v>
      </c>
      <c r="J16">
        <f>F24+F25+F30+F19</f>
        <v>18631</v>
      </c>
    </row>
    <row r="17" spans="5:11" ht="15.75" customHeight="1" thickBot="1" x14ac:dyDescent="0.4">
      <c r="E17" s="69" t="s">
        <v>93</v>
      </c>
      <c r="F17" s="83">
        <v>16445</v>
      </c>
      <c r="G17">
        <v>7200</v>
      </c>
      <c r="J17">
        <f>SUM(J12:J16)</f>
        <v>90985</v>
      </c>
    </row>
    <row r="18" spans="5:11" ht="15.75" customHeight="1" thickBot="1" x14ac:dyDescent="0.4">
      <c r="E18" s="69" t="s">
        <v>94</v>
      </c>
      <c r="F18" s="70">
        <v>12000</v>
      </c>
      <c r="G18">
        <f>F18-G17</f>
        <v>4800</v>
      </c>
    </row>
    <row r="19" spans="5:11" ht="21" customHeight="1" thickBot="1" x14ac:dyDescent="0.4">
      <c r="E19" s="73" t="s">
        <v>95</v>
      </c>
      <c r="F19" s="84">
        <v>6550</v>
      </c>
    </row>
    <row r="20" spans="5:11" ht="15.75" customHeight="1" x14ac:dyDescent="0.35">
      <c r="E20" s="112" t="s">
        <v>96</v>
      </c>
      <c r="F20" s="114">
        <v>309</v>
      </c>
    </row>
    <row r="21" spans="5:11" ht="15.75" customHeight="1" thickBot="1" x14ac:dyDescent="0.4">
      <c r="E21" s="113"/>
      <c r="F21" s="115"/>
    </row>
    <row r="22" spans="5:11" ht="15.75" customHeight="1" thickBot="1" x14ac:dyDescent="0.4">
      <c r="E22" s="69" t="s">
        <v>97</v>
      </c>
      <c r="F22" s="70">
        <v>100</v>
      </c>
    </row>
    <row r="23" spans="5:11" ht="15.75" customHeight="1" thickBot="1" x14ac:dyDescent="0.4">
      <c r="E23" s="73" t="s">
        <v>98</v>
      </c>
      <c r="F23" s="74">
        <v>400</v>
      </c>
      <c r="I23" s="78">
        <v>40900</v>
      </c>
      <c r="J23">
        <v>40900</v>
      </c>
    </row>
    <row r="24" spans="5:11" ht="15.75" customHeight="1" thickTop="1" thickBot="1" x14ac:dyDescent="0.4">
      <c r="E24" s="73" t="s">
        <v>99</v>
      </c>
      <c r="F24" s="74">
        <v>1794</v>
      </c>
      <c r="I24" s="79" t="s">
        <v>109</v>
      </c>
      <c r="J24">
        <v>23645</v>
      </c>
    </row>
    <row r="25" spans="5:11" ht="15.75" customHeight="1" thickBot="1" x14ac:dyDescent="0.4">
      <c r="E25" s="73" t="s">
        <v>100</v>
      </c>
      <c r="F25" s="74">
        <v>4380</v>
      </c>
      <c r="I25" s="80">
        <v>4800</v>
      </c>
      <c r="J25">
        <v>6250</v>
      </c>
    </row>
    <row r="26" spans="5:11" ht="15.75" customHeight="1" thickBot="1" x14ac:dyDescent="0.4">
      <c r="E26" s="73" t="s">
        <v>93</v>
      </c>
      <c r="F26" s="74">
        <v>400</v>
      </c>
      <c r="I26" s="81" t="s">
        <v>110</v>
      </c>
      <c r="J26">
        <v>19750</v>
      </c>
    </row>
    <row r="27" spans="5:11" ht="24.75" customHeight="1" thickBot="1" x14ac:dyDescent="0.4">
      <c r="E27" s="69" t="s">
        <v>101</v>
      </c>
      <c r="F27" s="70">
        <v>1350</v>
      </c>
      <c r="J27">
        <f>SUM(J23:J26)</f>
        <v>90545</v>
      </c>
      <c r="K27">
        <f>J27-90545</f>
        <v>0</v>
      </c>
    </row>
    <row r="28" spans="5:11" ht="15.75" customHeight="1" x14ac:dyDescent="0.35">
      <c r="E28" s="76" t="s">
        <v>98</v>
      </c>
      <c r="F28" s="76">
        <v>10</v>
      </c>
    </row>
    <row r="29" spans="5:11" ht="15.75" customHeight="1" thickBot="1" x14ac:dyDescent="0.4">
      <c r="E29" s="69"/>
      <c r="F29" s="70"/>
    </row>
    <row r="30" spans="5:11" ht="15.75" customHeight="1" thickBot="1" x14ac:dyDescent="0.4">
      <c r="E30" s="73" t="s">
        <v>102</v>
      </c>
      <c r="F30" s="74">
        <v>5907</v>
      </c>
      <c r="G30" s="75">
        <f>F19+F23+F24+F25+F28+F30+F26</f>
        <v>19441</v>
      </c>
      <c r="K30">
        <v>1450</v>
      </c>
    </row>
    <row r="31" spans="5:11" ht="15.75" customHeight="1" thickBot="1" x14ac:dyDescent="0.4">
      <c r="E31" s="71"/>
      <c r="F31" s="72">
        <v>90545</v>
      </c>
    </row>
  </sheetData>
  <mergeCells count="2">
    <mergeCell ref="E20:E21"/>
    <mergeCell ref="F20:F2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FA7F-8555-4127-8F8C-5D3194D96906}">
  <dimension ref="A1:B14"/>
  <sheetViews>
    <sheetView workbookViewId="0">
      <selection activeCell="J21" sqref="J21"/>
    </sheetView>
  </sheetViews>
  <sheetFormatPr defaultRowHeight="14.5" x14ac:dyDescent="0.35"/>
  <sheetData>
    <row r="1" spans="1:2" ht="15" thickBot="1" x14ac:dyDescent="0.4">
      <c r="A1" s="86" t="s">
        <v>113</v>
      </c>
      <c r="B1">
        <v>44905</v>
      </c>
    </row>
    <row r="2" spans="1:2" ht="15" thickBot="1" x14ac:dyDescent="0.4">
      <c r="A2" s="87" t="s">
        <v>114</v>
      </c>
      <c r="B2">
        <v>23430</v>
      </c>
    </row>
    <row r="3" spans="1:2" ht="15" thickBot="1" x14ac:dyDescent="0.4">
      <c r="A3" s="87" t="s">
        <v>115</v>
      </c>
      <c r="B3">
        <v>3000</v>
      </c>
    </row>
    <row r="4" spans="1:2" ht="15" thickBot="1" x14ac:dyDescent="0.4">
      <c r="A4" s="87" t="s">
        <v>116</v>
      </c>
      <c r="B4">
        <v>4000</v>
      </c>
    </row>
    <row r="5" spans="1:2" ht="15" thickBot="1" x14ac:dyDescent="0.4">
      <c r="A5" s="87" t="s">
        <v>117</v>
      </c>
      <c r="B5">
        <v>300</v>
      </c>
    </row>
    <row r="6" spans="1:2" ht="15" thickBot="1" x14ac:dyDescent="0.4">
      <c r="A6" s="87" t="s">
        <v>118</v>
      </c>
      <c r="B6">
        <v>400</v>
      </c>
    </row>
    <row r="7" spans="1:2" ht="15" thickBot="1" x14ac:dyDescent="0.4">
      <c r="A7" s="87" t="s">
        <v>121</v>
      </c>
      <c r="B7">
        <v>600</v>
      </c>
    </row>
    <row r="8" spans="1:2" ht="15" thickBot="1" x14ac:dyDescent="0.4">
      <c r="A8" s="87" t="s">
        <v>119</v>
      </c>
      <c r="B8">
        <v>2046</v>
      </c>
    </row>
    <row r="9" spans="1:2" ht="15" thickBot="1" x14ac:dyDescent="0.4">
      <c r="A9" s="87" t="s">
        <v>116</v>
      </c>
      <c r="B9">
        <v>4000</v>
      </c>
    </row>
    <row r="10" spans="1:2" ht="15" thickBot="1" x14ac:dyDescent="0.4">
      <c r="A10" s="87" t="s">
        <v>120</v>
      </c>
      <c r="B10">
        <v>400</v>
      </c>
    </row>
    <row r="11" spans="1:2" ht="15" thickBot="1" x14ac:dyDescent="0.4">
      <c r="A11" s="87" t="s">
        <v>122</v>
      </c>
      <c r="B11">
        <v>1340</v>
      </c>
    </row>
    <row r="12" spans="1:2" ht="15" thickBot="1" x14ac:dyDescent="0.4">
      <c r="A12" s="85"/>
      <c r="B12">
        <v>6410</v>
      </c>
    </row>
    <row r="13" spans="1:2" ht="15" thickBot="1" x14ac:dyDescent="0.4">
      <c r="A13" s="85"/>
      <c r="B13">
        <f>SUM(B1:B12)</f>
        <v>90831</v>
      </c>
    </row>
    <row r="14" spans="1:2" ht="15" thickBot="1" x14ac:dyDescent="0.4">
      <c r="A14" s="8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CCM Plan 2024</vt:lpstr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</dc:creator>
  <cp:lastModifiedBy>Ryssaldy Demeuova</cp:lastModifiedBy>
  <dcterms:created xsi:type="dcterms:W3CDTF">2018-10-25T06:21:43Z</dcterms:created>
  <dcterms:modified xsi:type="dcterms:W3CDTF">2024-11-20T18:20:16Z</dcterms:modified>
</cp:coreProperties>
</file>